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専用\□財政課共有　改　専用・財政課共有のデータをこちらに移行して整理\95地方公営企業\R07\調査・照会\R8.1.15_【業務課・水道事業】Re Fw Fw 【23(火)17時〆】公営企業に係る経営比較分析表（令和６年度決算）の分析等について（依頼）\HP掲載用\"/>
    </mc:Choice>
  </mc:AlternateContent>
  <workbookProtection workbookAlgorithmName="SHA-512" workbookHashValue="o5RpEoPbMLgSpgdRd5BwvR2t7ArBxHw7oDkTt6T3ot3F8WTFioW/OOv9ORPjk+uAiUB3l/nGr4uzICYYRNpssw==" workbookSaltValue="yrxJt0nhfor37wcyLK8omg==" workbookSpinCount="100000" lockStructure="1"/>
  <bookViews>
    <workbookView xWindow="0" yWindow="0" windowWidth="24000" windowHeight="939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<sst xmlns="http://schemas.openxmlformats.org/spreadsheetml/2006/main" count="319" uniqueCount="115">
  <si>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</si>
  <si>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</si>
  <si>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</si>
  <si>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</si>
  <si>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</si>
  <si>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</si>
  <si>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</si>
  <si>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</si>
  <si>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</si>
  <si>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</si>
  <si>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</si>
  <si>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</si>
  <si>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</si>
  <si>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</si>
  <si>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</si>
  <si>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</si>
  <si>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</si>
  <si>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</si>
  <si>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</si>
  <si>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</si>
  <si>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</si>
  <si>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</si>
  <si>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</si>
  <si>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</si>
  <si>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</si>
  <si>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</si>
  <si>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</si>
  <si>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</si>
  <si>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</si>
  <si>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</si>
  <si>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</si>
  <si>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</si>
  <si>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</si>
  <si>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</si>
  <si>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</si>
  <si>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</si>
  <si>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</si>
  <si>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</si>
  <si>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</si>
  <si>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</si>
  <si>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</si>
  <si>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</si>
  <si>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</si>
  <si>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</si>
  <si>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</si>
  <si>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</si>
  <si>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</si>
  <si>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</si>
  <si>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</si>
  <si>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</si>
  <si>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</si>
  <si>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</si>
  <si>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</si>
  <si>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</si>
  <si>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</si>
  <si>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</si>
  <si>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</si>
  <si>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</si>
  <si>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</si>
  <si>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</si>
  <si>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</si>
  <si>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</si>
  <si>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</si>
  <si>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</si>
  <si>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</si>
  <si>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</si>
  <si>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</si>
  <si>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</si>
  <si>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</si>
  <si>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</si>
  <si>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</si>
  <si>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</si>
  <si>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</si>
  <si>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</si>
  <si>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</si>
  <si>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</si>
  <si>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</si>
  <si>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</si>
  <si>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</si>
  <si>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</si>
  <si>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</si>
  <si>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</si>
  <si>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</si>
  <si>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</si>
  <si>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</si>
  <si>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</si>
  <si>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</si>
  <si>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</si>
  <si>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</si>
  <si>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</si>
  <si>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</si>
  <si>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</si>
  <si>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</si>
  <si>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</si>
  <si>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</si>
  <si>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</si>
  <si>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徳島県　阿波市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</si>
  <si>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</si>
  <si>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</si>
  <si>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</si>
  <si>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</si>
  <si>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</si>
  <si>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</si>
  <si>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</si>
  <si>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</si>
  <si>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</si>
  <si>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</si>
  <si>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</si>
  <si>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</si>
  <si>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</si>
  <si>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</si>
  <si>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</si>
  <si>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xml:space="preserve">　経営戦略の策定により、経営基盤の計画的な整備を行うための基礎情報となる資産の現状把握に努めるとともに、事業計画概要書を策定し、維持管理の効率化適正化に努める。
　また、これらを基にコスト縮減を図り、使用料改正についても検討し、経営健全化に努める。
</t>
    <rPh sb="1" eb="3">
      <t>ケイエイ</t>
    </rPh>
    <rPh sb="3" eb="5">
      <t>センリャク</t>
    </rPh>
    <rPh sb="6" eb="8">
      <t>サクテイ</t>
    </rPh>
    <rPh sb="12" eb="14">
      <t>ケイエイ</t>
    </rPh>
    <rPh sb="14" eb="16">
      <t>キバン</t>
    </rPh>
    <rPh sb="17" eb="20">
      <t>ケイカクテキ</t>
    </rPh>
    <rPh sb="21" eb="23">
      <t>セイビ</t>
    </rPh>
    <rPh sb="24" eb="25">
      <t>オコナ</t>
    </rPh>
    <rPh sb="29" eb="31">
      <t>キソ</t>
    </rPh>
    <rPh sb="31" eb="33">
      <t>ジョウホウ</t>
    </rPh>
    <rPh sb="36" eb="38">
      <t>シサン</t>
    </rPh>
    <rPh sb="39" eb="41">
      <t>ゲンジョウ</t>
    </rPh>
    <rPh sb="41" eb="43">
      <t>ハアク</t>
    </rPh>
    <rPh sb="44" eb="45">
      <t>ツト</t>
    </rPh>
    <rPh sb="52" eb="54">
      <t>ジギョウ</t>
    </rPh>
    <rPh sb="54" eb="56">
      <t>ケイカク</t>
    </rPh>
    <rPh sb="56" eb="59">
      <t>ガイヨウショ</t>
    </rPh>
    <rPh sb="60" eb="62">
      <t>サクテイ</t>
    </rPh>
    <rPh sb="64" eb="66">
      <t>イジ</t>
    </rPh>
    <rPh sb="66" eb="68">
      <t>カンリ</t>
    </rPh>
    <rPh sb="69" eb="72">
      <t>コウリツカ</t>
    </rPh>
    <rPh sb="72" eb="75">
      <t>テキセイカ</t>
    </rPh>
    <rPh sb="76" eb="77">
      <t>ツト</t>
    </rPh>
    <rPh sb="89" eb="90">
      <t>モト</t>
    </rPh>
    <rPh sb="94" eb="96">
      <t>シュクゲン</t>
    </rPh>
    <rPh sb="97" eb="98">
      <t>ハカ</t>
    </rPh>
    <rPh sb="100" eb="103">
      <t>シヨウリョウ</t>
    </rPh>
    <rPh sb="103" eb="105">
      <t>カイセイ</t>
    </rPh>
    <rPh sb="110" eb="112">
      <t>ケントウ</t>
    </rPh>
    <rPh sb="114" eb="116">
      <t>ケイエイ</t>
    </rPh>
    <rPh sb="116" eb="118">
      <t>ケンゼン</t>
    </rPh>
    <rPh sb="118" eb="119">
      <t>カ</t>
    </rPh>
    <rPh sb="120" eb="121">
      <t>ツト</t>
    </rPh>
    <phoneticPr fontId="4"/>
  </si>
  <si>
    <t>　本分析表には状況を判断する指標はないが、機能診断、最適整備構想、維持管理適正化計画を策定し、現状の把握はできている。
　今後は、事業計画概要書等を基に改築、更新等の時期、箇所を具体的に検討するとともに計画等を定期的に見直し、長寿命化に努めていく。</t>
    <rPh sb="1" eb="2">
      <t>ホン</t>
    </rPh>
    <rPh sb="2" eb="4">
      <t>ブンセキ</t>
    </rPh>
    <rPh sb="4" eb="5">
      <t>ヒョウ</t>
    </rPh>
    <rPh sb="7" eb="9">
      <t>ジョウキョウ</t>
    </rPh>
    <rPh sb="10" eb="12">
      <t>ハンダン</t>
    </rPh>
    <rPh sb="14" eb="16">
      <t>シヒョウ</t>
    </rPh>
    <rPh sb="21" eb="23">
      <t>キノウ</t>
    </rPh>
    <rPh sb="23" eb="25">
      <t>シンダン</t>
    </rPh>
    <rPh sb="26" eb="28">
      <t>サイテキ</t>
    </rPh>
    <rPh sb="28" eb="30">
      <t>セイビ</t>
    </rPh>
    <rPh sb="30" eb="32">
      <t>コウソウ</t>
    </rPh>
    <rPh sb="33" eb="35">
      <t>イジ</t>
    </rPh>
    <rPh sb="35" eb="37">
      <t>カンリ</t>
    </rPh>
    <rPh sb="37" eb="40">
      <t>テキセイカ</t>
    </rPh>
    <rPh sb="40" eb="42">
      <t>ケイカク</t>
    </rPh>
    <rPh sb="43" eb="45">
      <t>サクテイ</t>
    </rPh>
    <rPh sb="47" eb="49">
      <t>ゲンジョウ</t>
    </rPh>
    <rPh sb="50" eb="52">
      <t>ハアク</t>
    </rPh>
    <rPh sb="61" eb="63">
      <t>コンゴ</t>
    </rPh>
    <rPh sb="65" eb="67">
      <t>ジギョウ</t>
    </rPh>
    <rPh sb="67" eb="69">
      <t>ケイカク</t>
    </rPh>
    <rPh sb="69" eb="72">
      <t>ガイヨウショ</t>
    </rPh>
    <rPh sb="72" eb="73">
      <t>トウ</t>
    </rPh>
    <rPh sb="74" eb="75">
      <t>モト</t>
    </rPh>
    <rPh sb="76" eb="78">
      <t>カイチク</t>
    </rPh>
    <rPh sb="79" eb="81">
      <t>コウシン</t>
    </rPh>
    <rPh sb="81" eb="82">
      <t>トウ</t>
    </rPh>
    <rPh sb="83" eb="85">
      <t>ジキ</t>
    </rPh>
    <rPh sb="86" eb="88">
      <t>カショ</t>
    </rPh>
    <rPh sb="89" eb="92">
      <t>グタイテキ</t>
    </rPh>
    <rPh sb="93" eb="95">
      <t>ケントウ</t>
    </rPh>
    <rPh sb="101" eb="103">
      <t>ケイカク</t>
    </rPh>
    <rPh sb="103" eb="104">
      <t>トウ</t>
    </rPh>
    <rPh sb="105" eb="107">
      <t>テイキ</t>
    </rPh>
    <rPh sb="107" eb="108">
      <t>テキ</t>
    </rPh>
    <rPh sb="109" eb="111">
      <t>ミナオ</t>
    </rPh>
    <rPh sb="113" eb="117">
      <t>チョウジュミョウカ</t>
    </rPh>
    <rPh sb="118" eb="119">
      <t>ツト</t>
    </rPh>
    <phoneticPr fontId="4"/>
  </si>
  <si>
    <t>　令和6年度から法適化になり過去の比較はできないが、平均値との比較により経営状況を分析する。
　①経常収支比率は、平均とほぼ同水準であり、収支は均衡している。
　②累積欠損金比率は発生していない。
　③流動比率は平均とほぼ同水準である。
　④企業債残高対事業規模比率は0％で、企業債の残高はない状況である。　
　⑤経費回収率は平均より低く、使用料で経費が回収できない状況となっている。
　⑥汚水処理原価は平均より低く、⑦施設利用率は平均より高くなっていることから、効率的な運営ができている。
　⑧水洗化率は平均を下回っており、水洗化の促進が課題である。
　引き続き補助金や企業債など有利な財源を活用し、施設等の更新等に努める。</t>
    <rPh sb="26" eb="29">
      <t>ヘイキンチ</t>
    </rPh>
    <rPh sb="31" eb="33">
      <t>ヒカク</t>
    </rPh>
    <rPh sb="36" eb="40">
      <t>ケイエイジョウキョウ</t>
    </rPh>
    <rPh sb="41" eb="43">
      <t>ブンセキ</t>
    </rPh>
    <rPh sb="62" eb="65">
      <t>ドウスイジュン</t>
    </rPh>
    <rPh sb="69" eb="71">
      <t>シュウシ</t>
    </rPh>
    <rPh sb="72" eb="74">
      <t>キンコウ</t>
    </rPh>
    <rPh sb="121" eb="126">
      <t>キギョウサイザンダカ</t>
    </rPh>
    <rPh sb="126" eb="129">
      <t>タイジギョウ</t>
    </rPh>
    <rPh sb="129" eb="133">
      <t>キボヒリツ</t>
    </rPh>
    <rPh sb="138" eb="141">
      <t>キギョウサイ</t>
    </rPh>
    <rPh sb="142" eb="144">
      <t>ザンダカ</t>
    </rPh>
    <rPh sb="147" eb="149">
      <t>ジョウキョウ</t>
    </rPh>
    <rPh sb="202" eb="204">
      <t>ヘイキン</t>
    </rPh>
    <rPh sb="206" eb="207">
      <t>ヒク</t>
    </rPh>
    <rPh sb="248" eb="252">
      <t>スイセンカリツ</t>
    </rPh>
    <rPh sb="253" eb="255">
      <t>ヘイキン</t>
    </rPh>
    <rPh sb="256" eb="258">
      <t>シタマワ</t>
    </rPh>
    <rPh sb="263" eb="266">
      <t>スイセンカ</t>
    </rPh>
    <rPh sb="267" eb="269">
      <t>ソクシン</t>
    </rPh>
    <rPh sb="270" eb="272">
      <t>カダイ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</si>
</sst>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7A5-4A2E-8226-47F906A9593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0.03</c:v>
                </c:pt>
              </c:numCache>
            </c:numRef>
          </c:val>
          <c:smooth val="0"/>
          <c:extLst>
            <c:ext xmlns:c16="http://schemas.microsoft.com/office/drawing/2014/chart" uri="{C3380CC4-5D6E-409C-BE32-E72D297353CC}">
              <c16:uniqueId val="{00000001-67A5-4A2E-8226-47F906A9593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76.36</c:v>
                </c:pt>
              </c:numCache>
            </c:numRef>
          </c:val>
          <c:extLst>
            <c:ext xmlns:c16="http://schemas.microsoft.com/office/drawing/2014/chart" uri="{C3380CC4-5D6E-409C-BE32-E72D297353CC}">
              <c16:uniqueId val="{00000000-AC7C-4731-A4FF-D2446A5CCAB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45.32</c:v>
                </c:pt>
              </c:numCache>
            </c:numRef>
          </c:val>
          <c:smooth val="0"/>
          <c:extLst>
            <c:ext xmlns:c16="http://schemas.microsoft.com/office/drawing/2014/chart" uri="{C3380CC4-5D6E-409C-BE32-E72D297353CC}">
              <c16:uniqueId val="{00000001-AC7C-4731-A4FF-D2446A5CCAB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75.400000000000006</c:v>
                </c:pt>
              </c:numCache>
            </c:numRef>
          </c:val>
          <c:extLst>
            <c:ext xmlns:c16="http://schemas.microsoft.com/office/drawing/2014/chart" uri="{C3380CC4-5D6E-409C-BE32-E72D297353CC}">
              <c16:uniqueId val="{00000000-E947-4A31-91D1-8F44B085A2E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83.54</c:v>
                </c:pt>
              </c:numCache>
            </c:numRef>
          </c:val>
          <c:smooth val="0"/>
          <c:extLst>
            <c:ext xmlns:c16="http://schemas.microsoft.com/office/drawing/2014/chart" uri="{C3380CC4-5D6E-409C-BE32-E72D297353CC}">
              <c16:uniqueId val="{00000001-E947-4A31-91D1-8F44B085A2E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106.63</c:v>
                </c:pt>
              </c:numCache>
            </c:numRef>
          </c:val>
          <c:extLst>
            <c:ext xmlns:c16="http://schemas.microsoft.com/office/drawing/2014/chart" uri="{C3380CC4-5D6E-409C-BE32-E72D297353CC}">
              <c16:uniqueId val="{00000000-CE1F-4F51-B435-A89EDAC9B5B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106.62</c:v>
                </c:pt>
              </c:numCache>
            </c:numRef>
          </c:val>
          <c:smooth val="0"/>
          <c:extLst>
            <c:ext xmlns:c16="http://schemas.microsoft.com/office/drawing/2014/chart" uri="{C3380CC4-5D6E-409C-BE32-E72D297353CC}">
              <c16:uniqueId val="{00000001-CE1F-4F51-B435-A89EDAC9B5B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4.8499999999999996</c:v>
                </c:pt>
              </c:numCache>
            </c:numRef>
          </c:val>
          <c:extLst>
            <c:ext xmlns:c16="http://schemas.microsoft.com/office/drawing/2014/chart" uri="{C3380CC4-5D6E-409C-BE32-E72D297353CC}">
              <c16:uniqueId val="{00000000-16D0-4B13-B2E1-0A2001B911C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24.53</c:v>
                </c:pt>
              </c:numCache>
            </c:numRef>
          </c:val>
          <c:smooth val="0"/>
          <c:extLst>
            <c:ext xmlns:c16="http://schemas.microsoft.com/office/drawing/2014/chart" uri="{C3380CC4-5D6E-409C-BE32-E72D297353CC}">
              <c16:uniqueId val="{00000001-16D0-4B13-B2E1-0A2001B911C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FA2-4BD0-BE05-73D88F60B31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BFA2-4BD0-BE05-73D88F60B31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1AA3-4FAE-9CE0-C49DD7FDBFA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107.99</c:v>
                </c:pt>
              </c:numCache>
            </c:numRef>
          </c:val>
          <c:smooth val="0"/>
          <c:extLst>
            <c:ext xmlns:c16="http://schemas.microsoft.com/office/drawing/2014/chart" uri="{C3380CC4-5D6E-409C-BE32-E72D297353CC}">
              <c16:uniqueId val="{00000001-1AA3-4FAE-9CE0-C49DD7FDBFA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57.27</c:v>
                </c:pt>
              </c:numCache>
            </c:numRef>
          </c:val>
          <c:extLst>
            <c:ext xmlns:c16="http://schemas.microsoft.com/office/drawing/2014/chart" uri="{C3380CC4-5D6E-409C-BE32-E72D297353CC}">
              <c16:uniqueId val="{00000000-6265-4849-BA64-5401663D894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58.25</c:v>
                </c:pt>
              </c:numCache>
            </c:numRef>
          </c:val>
          <c:smooth val="0"/>
          <c:extLst>
            <c:ext xmlns:c16="http://schemas.microsoft.com/office/drawing/2014/chart" uri="{C3380CC4-5D6E-409C-BE32-E72D297353CC}">
              <c16:uniqueId val="{00000001-6265-4849-BA64-5401663D894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320-4E70-974B-85EC8564C02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791.46</c:v>
                </c:pt>
              </c:numCache>
            </c:numRef>
          </c:val>
          <c:smooth val="0"/>
          <c:extLst>
            <c:ext xmlns:c16="http://schemas.microsoft.com/office/drawing/2014/chart" uri="{C3380CC4-5D6E-409C-BE32-E72D297353CC}">
              <c16:uniqueId val="{00000001-B320-4E70-974B-85EC8564C02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41.8</c:v>
                </c:pt>
              </c:numCache>
            </c:numRef>
          </c:val>
          <c:extLst>
            <c:ext xmlns:c16="http://schemas.microsoft.com/office/drawing/2014/chart" uri="{C3380CC4-5D6E-409C-BE32-E72D297353CC}">
              <c16:uniqueId val="{00000000-B5F0-480D-83F7-560A461E5BC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47.96</c:v>
                </c:pt>
              </c:numCache>
            </c:numRef>
          </c:val>
          <c:smooth val="0"/>
          <c:extLst>
            <c:ext xmlns:c16="http://schemas.microsoft.com/office/drawing/2014/chart" uri="{C3380CC4-5D6E-409C-BE32-E72D297353CC}">
              <c16:uniqueId val="{00000001-B5F0-480D-83F7-560A461E5BC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146.57</c:v>
                </c:pt>
              </c:numCache>
            </c:numRef>
          </c:val>
          <c:extLst>
            <c:ext xmlns:c16="http://schemas.microsoft.com/office/drawing/2014/chart" uri="{C3380CC4-5D6E-409C-BE32-E72D297353CC}">
              <c16:uniqueId val="{00000000-E02B-4B97-B47F-C0194C0B82B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325.85000000000002</c:v>
                </c:pt>
              </c:numCache>
            </c:numRef>
          </c:val>
          <c:smooth val="0"/>
          <c:extLst>
            <c:ext xmlns:c16="http://schemas.microsoft.com/office/drawing/2014/chart" uri="{C3380CC4-5D6E-409C-BE32-E72D297353CC}">
              <c16:uniqueId val="{00000001-E02B-4B97-B47F-C0194C0B82B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徳島県　阿波市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F2</v>
      </c>
      <c r="X8" s="39"/>
      <c r="Y8" s="39"/>
      <c r="Z8" s="39"/>
      <c r="AA8" s="39"/>
      <c r="AB8" s="39"/>
      <c r="AC8" s="39"/>
      <c r="AD8" s="40" t="str">
        <f>データ!$M$6</f>
        <v>非設置</v>
      </c>
      <c r="AE8" s="40"/>
      <c r="AF8" s="40"/>
      <c r="AG8" s="40"/>
      <c r="AH8" s="40"/>
      <c r="AI8" s="40"/>
      <c r="AJ8" s="40"/>
      <c r="AK8" s="3"/>
      <c r="AL8" s="41">
        <f>データ!S6</f>
        <v>34188</v>
      </c>
      <c r="AM8" s="41"/>
      <c r="AN8" s="41"/>
      <c r="AO8" s="41"/>
      <c r="AP8" s="41"/>
      <c r="AQ8" s="41"/>
      <c r="AR8" s="41"/>
      <c r="AS8" s="41"/>
      <c r="AT8" s="34">
        <f>データ!T6</f>
        <v>191.11</v>
      </c>
      <c r="AU8" s="34"/>
      <c r="AV8" s="34"/>
      <c r="AW8" s="34"/>
      <c r="AX8" s="34"/>
      <c r="AY8" s="34"/>
      <c r="AZ8" s="34"/>
      <c r="BA8" s="34"/>
      <c r="BB8" s="34">
        <f>データ!U6</f>
        <v>178.89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82.67</v>
      </c>
      <c r="J10" s="34"/>
      <c r="K10" s="34"/>
      <c r="L10" s="34"/>
      <c r="M10" s="34"/>
      <c r="N10" s="34"/>
      <c r="O10" s="34"/>
      <c r="P10" s="34">
        <f>データ!P6</f>
        <v>6.04</v>
      </c>
      <c r="Q10" s="34"/>
      <c r="R10" s="34"/>
      <c r="S10" s="34"/>
      <c r="T10" s="34"/>
      <c r="U10" s="34"/>
      <c r="V10" s="34"/>
      <c r="W10" s="34">
        <f>データ!Q6</f>
        <v>100</v>
      </c>
      <c r="X10" s="34"/>
      <c r="Y10" s="34"/>
      <c r="Z10" s="34"/>
      <c r="AA10" s="34"/>
      <c r="AB10" s="34"/>
      <c r="AC10" s="34"/>
      <c r="AD10" s="41">
        <f>データ!R6</f>
        <v>2200</v>
      </c>
      <c r="AE10" s="41"/>
      <c r="AF10" s="41"/>
      <c r="AG10" s="41"/>
      <c r="AH10" s="41"/>
      <c r="AI10" s="41"/>
      <c r="AJ10" s="41"/>
      <c r="AK10" s="2"/>
      <c r="AL10" s="41">
        <f>データ!V6</f>
        <v>2049</v>
      </c>
      <c r="AM10" s="41"/>
      <c r="AN10" s="41"/>
      <c r="AO10" s="41"/>
      <c r="AP10" s="41"/>
      <c r="AQ10" s="41"/>
      <c r="AR10" s="41"/>
      <c r="AS10" s="41"/>
      <c r="AT10" s="34">
        <f>データ!W6</f>
        <v>1.35</v>
      </c>
      <c r="AU10" s="34"/>
      <c r="AV10" s="34"/>
      <c r="AW10" s="34"/>
      <c r="AX10" s="34"/>
      <c r="AY10" s="34"/>
      <c r="AZ10" s="34"/>
      <c r="BA10" s="34"/>
      <c r="BB10" s="34">
        <f>データ!X6</f>
        <v>1517.78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112</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z4Ccalsm7QE7WsYGdjLrOLAFVatfgSYNp0WzgAzKPh1kRVl4hjbBCWvlfKTgD29ocn/wIXW2Tz/DYCb5+CwMeA==" saltValue="cT0i9MtcuDM58AIupL7Tf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362069</v>
      </c>
      <c r="D6" s="19">
        <f t="shared" si="3"/>
        <v>46</v>
      </c>
      <c r="E6" s="19">
        <f t="shared" si="3"/>
        <v>17</v>
      </c>
      <c r="F6" s="19">
        <f t="shared" si="3"/>
        <v>5</v>
      </c>
      <c r="G6" s="19">
        <f t="shared" si="3"/>
        <v>0</v>
      </c>
      <c r="H6" s="19" t="str">
        <f t="shared" si="3"/>
        <v>徳島県　阿波市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82.67</v>
      </c>
      <c r="P6" s="20">
        <f t="shared" si="3"/>
        <v>6.04</v>
      </c>
      <c r="Q6" s="20">
        <f t="shared" si="3"/>
        <v>100</v>
      </c>
      <c r="R6" s="20">
        <f t="shared" si="3"/>
        <v>2200</v>
      </c>
      <c r="S6" s="20">
        <f t="shared" si="3"/>
        <v>34188</v>
      </c>
      <c r="T6" s="20">
        <f t="shared" si="3"/>
        <v>191.11</v>
      </c>
      <c r="U6" s="20">
        <f t="shared" si="3"/>
        <v>178.89</v>
      </c>
      <c r="V6" s="20">
        <f t="shared" si="3"/>
        <v>2049</v>
      </c>
      <c r="W6" s="20">
        <f t="shared" si="3"/>
        <v>1.35</v>
      </c>
      <c r="X6" s="20">
        <f t="shared" si="3"/>
        <v>1517.78</v>
      </c>
      <c r="Y6" s="21" t="str">
        <f>IF(Y7="",NA(),Y7)</f>
        <v>-</v>
      </c>
      <c r="Z6" s="21" t="str">
        <f t="shared" ref="Z6:AH6" si="4">IF(Z7="",NA(),Z7)</f>
        <v>-</v>
      </c>
      <c r="AA6" s="21" t="str">
        <f t="shared" si="4"/>
        <v>-</v>
      </c>
      <c r="AB6" s="21" t="str">
        <f t="shared" si="4"/>
        <v>-</v>
      </c>
      <c r="AC6" s="21">
        <f t="shared" si="4"/>
        <v>106.63</v>
      </c>
      <c r="AD6" s="21" t="str">
        <f t="shared" si="4"/>
        <v>-</v>
      </c>
      <c r="AE6" s="21" t="str">
        <f t="shared" si="4"/>
        <v>-</v>
      </c>
      <c r="AF6" s="21" t="str">
        <f t="shared" si="4"/>
        <v>-</v>
      </c>
      <c r="AG6" s="21" t="str">
        <f t="shared" si="4"/>
        <v>-</v>
      </c>
      <c r="AH6" s="21">
        <f t="shared" si="4"/>
        <v>106.62</v>
      </c>
      <c r="AI6" s="20" t="str">
        <f>IF(AI7="","",IF(AI7="-","【-】","【"&amp;SUBSTITUTE(TEXT(AI7,"#,##0.00"),"-","△")&amp;"】"))</f>
        <v>【104.30】</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107.99</v>
      </c>
      <c r="AT6" s="20" t="str">
        <f>IF(AT7="","",IF(AT7="-","【-】","【"&amp;SUBSTITUTE(TEXT(AT7,"#,##0.00"),"-","△")&amp;"】"))</f>
        <v>【102.74】</v>
      </c>
      <c r="AU6" s="21" t="str">
        <f>IF(AU7="",NA(),AU7)</f>
        <v>-</v>
      </c>
      <c r="AV6" s="21" t="str">
        <f t="shared" ref="AV6:BD6" si="6">IF(AV7="",NA(),AV7)</f>
        <v>-</v>
      </c>
      <c r="AW6" s="21" t="str">
        <f t="shared" si="6"/>
        <v>-</v>
      </c>
      <c r="AX6" s="21" t="str">
        <f t="shared" si="6"/>
        <v>-</v>
      </c>
      <c r="AY6" s="21">
        <f t="shared" si="6"/>
        <v>57.27</v>
      </c>
      <c r="AZ6" s="21" t="str">
        <f t="shared" si="6"/>
        <v>-</v>
      </c>
      <c r="BA6" s="21" t="str">
        <f t="shared" si="6"/>
        <v>-</v>
      </c>
      <c r="BB6" s="21" t="str">
        <f t="shared" si="6"/>
        <v>-</v>
      </c>
      <c r="BC6" s="21" t="str">
        <f t="shared" si="6"/>
        <v>-</v>
      </c>
      <c r="BD6" s="21">
        <f t="shared" si="6"/>
        <v>58.25</v>
      </c>
      <c r="BE6" s="20" t="str">
        <f>IF(BE7="","",IF(BE7="-","【-】","【"&amp;SUBSTITUTE(TEXT(BE7,"#,##0.00"),"-","△")&amp;"】"))</f>
        <v>【47.19】</v>
      </c>
      <c r="BF6" s="21" t="str">
        <f>IF(BF7="",NA(),BF7)</f>
        <v>-</v>
      </c>
      <c r="BG6" s="21" t="str">
        <f t="shared" ref="BG6:BO6" si="7">IF(BG7="",NA(),BG7)</f>
        <v>-</v>
      </c>
      <c r="BH6" s="21" t="str">
        <f t="shared" si="7"/>
        <v>-</v>
      </c>
      <c r="BI6" s="21" t="str">
        <f t="shared" si="7"/>
        <v>-</v>
      </c>
      <c r="BJ6" s="20">
        <f t="shared" si="7"/>
        <v>0</v>
      </c>
      <c r="BK6" s="21" t="str">
        <f t="shared" si="7"/>
        <v>-</v>
      </c>
      <c r="BL6" s="21" t="str">
        <f t="shared" si="7"/>
        <v>-</v>
      </c>
      <c r="BM6" s="21" t="str">
        <f t="shared" si="7"/>
        <v>-</v>
      </c>
      <c r="BN6" s="21" t="str">
        <f t="shared" si="7"/>
        <v>-</v>
      </c>
      <c r="BO6" s="21">
        <f t="shared" si="7"/>
        <v>791.46</v>
      </c>
      <c r="BP6" s="20" t="str">
        <f>IF(BP7="","",IF(BP7="-","【-】","【"&amp;SUBSTITUTE(TEXT(BP7,"#,##0.00"),"-","△")&amp;"】"))</f>
        <v>【798.10】</v>
      </c>
      <c r="BQ6" s="21" t="str">
        <f>IF(BQ7="",NA(),BQ7)</f>
        <v>-</v>
      </c>
      <c r="BR6" s="21" t="str">
        <f t="shared" ref="BR6:BZ6" si="8">IF(BR7="",NA(),BR7)</f>
        <v>-</v>
      </c>
      <c r="BS6" s="21" t="str">
        <f t="shared" si="8"/>
        <v>-</v>
      </c>
      <c r="BT6" s="21" t="str">
        <f t="shared" si="8"/>
        <v>-</v>
      </c>
      <c r="BU6" s="21">
        <f t="shared" si="8"/>
        <v>41.8</v>
      </c>
      <c r="BV6" s="21" t="str">
        <f t="shared" si="8"/>
        <v>-</v>
      </c>
      <c r="BW6" s="21" t="str">
        <f t="shared" si="8"/>
        <v>-</v>
      </c>
      <c r="BX6" s="21" t="str">
        <f t="shared" si="8"/>
        <v>-</v>
      </c>
      <c r="BY6" s="21" t="str">
        <f t="shared" si="8"/>
        <v>-</v>
      </c>
      <c r="BZ6" s="21">
        <f t="shared" si="8"/>
        <v>47.96</v>
      </c>
      <c r="CA6" s="20" t="str">
        <f>IF(CA7="","",IF(CA7="-","【-】","【"&amp;SUBSTITUTE(TEXT(CA7,"#,##0.00"),"-","△")&amp;"】"))</f>
        <v>【54.51】</v>
      </c>
      <c r="CB6" s="21" t="str">
        <f>IF(CB7="",NA(),CB7)</f>
        <v>-</v>
      </c>
      <c r="CC6" s="21" t="str">
        <f t="shared" ref="CC6:CK6" si="9">IF(CC7="",NA(),CC7)</f>
        <v>-</v>
      </c>
      <c r="CD6" s="21" t="str">
        <f t="shared" si="9"/>
        <v>-</v>
      </c>
      <c r="CE6" s="21" t="str">
        <f t="shared" si="9"/>
        <v>-</v>
      </c>
      <c r="CF6" s="21">
        <f t="shared" si="9"/>
        <v>146.57</v>
      </c>
      <c r="CG6" s="21" t="str">
        <f t="shared" si="9"/>
        <v>-</v>
      </c>
      <c r="CH6" s="21" t="str">
        <f t="shared" si="9"/>
        <v>-</v>
      </c>
      <c r="CI6" s="21" t="str">
        <f t="shared" si="9"/>
        <v>-</v>
      </c>
      <c r="CJ6" s="21" t="str">
        <f t="shared" si="9"/>
        <v>-</v>
      </c>
      <c r="CK6" s="21">
        <f t="shared" si="9"/>
        <v>325.85000000000002</v>
      </c>
      <c r="CL6" s="20" t="str">
        <f>IF(CL7="","",IF(CL7="-","【-】","【"&amp;SUBSTITUTE(TEXT(CL7,"#,##0.00"),"-","△")&amp;"】"))</f>
        <v>【286.33】</v>
      </c>
      <c r="CM6" s="21" t="str">
        <f>IF(CM7="",NA(),CM7)</f>
        <v>-</v>
      </c>
      <c r="CN6" s="21" t="str">
        <f t="shared" ref="CN6:CV6" si="10">IF(CN7="",NA(),CN7)</f>
        <v>-</v>
      </c>
      <c r="CO6" s="21" t="str">
        <f t="shared" si="10"/>
        <v>-</v>
      </c>
      <c r="CP6" s="21" t="str">
        <f t="shared" si="10"/>
        <v>-</v>
      </c>
      <c r="CQ6" s="21">
        <f t="shared" si="10"/>
        <v>76.36</v>
      </c>
      <c r="CR6" s="21" t="str">
        <f t="shared" si="10"/>
        <v>-</v>
      </c>
      <c r="CS6" s="21" t="str">
        <f t="shared" si="10"/>
        <v>-</v>
      </c>
      <c r="CT6" s="21" t="str">
        <f t="shared" si="10"/>
        <v>-</v>
      </c>
      <c r="CU6" s="21" t="str">
        <f t="shared" si="10"/>
        <v>-</v>
      </c>
      <c r="CV6" s="21">
        <f t="shared" si="10"/>
        <v>45.32</v>
      </c>
      <c r="CW6" s="20" t="str">
        <f>IF(CW7="","",IF(CW7="-","【-】","【"&amp;SUBSTITUTE(TEXT(CW7,"#,##0.00"),"-","△")&amp;"】"))</f>
        <v>【49.92】</v>
      </c>
      <c r="CX6" s="21" t="str">
        <f>IF(CX7="",NA(),CX7)</f>
        <v>-</v>
      </c>
      <c r="CY6" s="21" t="str">
        <f t="shared" ref="CY6:DG6" si="11">IF(CY7="",NA(),CY7)</f>
        <v>-</v>
      </c>
      <c r="CZ6" s="21" t="str">
        <f t="shared" si="11"/>
        <v>-</v>
      </c>
      <c r="DA6" s="21" t="str">
        <f t="shared" si="11"/>
        <v>-</v>
      </c>
      <c r="DB6" s="21">
        <f t="shared" si="11"/>
        <v>75.400000000000006</v>
      </c>
      <c r="DC6" s="21" t="str">
        <f t="shared" si="11"/>
        <v>-</v>
      </c>
      <c r="DD6" s="21" t="str">
        <f t="shared" si="11"/>
        <v>-</v>
      </c>
      <c r="DE6" s="21" t="str">
        <f t="shared" si="11"/>
        <v>-</v>
      </c>
      <c r="DF6" s="21" t="str">
        <f t="shared" si="11"/>
        <v>-</v>
      </c>
      <c r="DG6" s="21">
        <f t="shared" si="11"/>
        <v>83.54</v>
      </c>
      <c r="DH6" s="20" t="str">
        <f>IF(DH7="","",IF(DH7="-","【-】","【"&amp;SUBSTITUTE(TEXT(DH7,"#,##0.00"),"-","△")&amp;"】"))</f>
        <v>【87.80】</v>
      </c>
      <c r="DI6" s="21" t="str">
        <f>IF(DI7="",NA(),DI7)</f>
        <v>-</v>
      </c>
      <c r="DJ6" s="21" t="str">
        <f t="shared" ref="DJ6:DR6" si="12">IF(DJ7="",NA(),DJ7)</f>
        <v>-</v>
      </c>
      <c r="DK6" s="21" t="str">
        <f t="shared" si="12"/>
        <v>-</v>
      </c>
      <c r="DL6" s="21" t="str">
        <f t="shared" si="12"/>
        <v>-</v>
      </c>
      <c r="DM6" s="21">
        <f t="shared" si="12"/>
        <v>4.8499999999999996</v>
      </c>
      <c r="DN6" s="21" t="str">
        <f t="shared" si="12"/>
        <v>-</v>
      </c>
      <c r="DO6" s="21" t="str">
        <f t="shared" si="12"/>
        <v>-</v>
      </c>
      <c r="DP6" s="21" t="str">
        <f t="shared" si="12"/>
        <v>-</v>
      </c>
      <c r="DQ6" s="21" t="str">
        <f t="shared" si="12"/>
        <v>-</v>
      </c>
      <c r="DR6" s="21">
        <f t="shared" si="12"/>
        <v>24.53</v>
      </c>
      <c r="DS6" s="20" t="str">
        <f>IF(DS7="","",IF(DS7="-","【-】","【"&amp;SUBSTITUTE(TEXT(DS7,"#,##0.00"),"-","△")&amp;"】"))</f>
        <v>【28.46】</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0">
        <f t="shared" si="13"/>
        <v>0</v>
      </c>
      <c r="ED6" s="20" t="str">
        <f>IF(ED7="","",IF(ED7="-","【-】","【"&amp;SUBSTITUTE(TEXT(ED7,"#,##0.00"),"-","△")&amp;"】"))</f>
        <v>【0.03】</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0.03</v>
      </c>
      <c r="EO6" s="20" t="str">
        <f>IF(EO7="","",IF(EO7="-","【-】","【"&amp;SUBSTITUTE(TEXT(EO7,"#,##0.00"),"-","△")&amp;"】"))</f>
        <v>【0.02】</v>
      </c>
    </row>
    <row r="7" spans="1:148" s="22" customFormat="1" x14ac:dyDescent="0.15">
      <c r="A7" s="14"/>
      <c r="B7" s="23">
        <v>2024</v>
      </c>
      <c r="C7" s="23">
        <v>362069</v>
      </c>
      <c r="D7" s="23">
        <v>46</v>
      </c>
      <c r="E7" s="23">
        <v>17</v>
      </c>
      <c r="F7" s="23">
        <v>5</v>
      </c>
      <c r="G7" s="23">
        <v>0</v>
      </c>
      <c r="H7" s="23" t="s">
        <v>96</v>
      </c>
      <c r="I7" s="23" t="s">
        <v>97</v>
      </c>
      <c r="J7" s="23" t="s">
        <v>98</v>
      </c>
      <c r="K7" s="23" t="s">
        <v>99</v>
      </c>
      <c r="L7" s="23" t="s">
        <v>100</v>
      </c>
      <c r="M7" s="23" t="s">
        <v>101</v>
      </c>
      <c r="N7" s="24" t="s">
        <v>102</v>
      </c>
      <c r="O7" s="24">
        <v>82.67</v>
      </c>
      <c r="P7" s="24">
        <v>6.04</v>
      </c>
      <c r="Q7" s="24">
        <v>100</v>
      </c>
      <c r="R7" s="24">
        <v>2200</v>
      </c>
      <c r="S7" s="24">
        <v>34188</v>
      </c>
      <c r="T7" s="24">
        <v>191.11</v>
      </c>
      <c r="U7" s="24">
        <v>178.89</v>
      </c>
      <c r="V7" s="24">
        <v>2049</v>
      </c>
      <c r="W7" s="24">
        <v>1.35</v>
      </c>
      <c r="X7" s="24">
        <v>1517.78</v>
      </c>
      <c r="Y7" s="24" t="s">
        <v>102</v>
      </c>
      <c r="Z7" s="24" t="s">
        <v>102</v>
      </c>
      <c r="AA7" s="24" t="s">
        <v>102</v>
      </c>
      <c r="AB7" s="24" t="s">
        <v>102</v>
      </c>
      <c r="AC7" s="24">
        <v>106.63</v>
      </c>
      <c r="AD7" s="24" t="s">
        <v>102</v>
      </c>
      <c r="AE7" s="24" t="s">
        <v>102</v>
      </c>
      <c r="AF7" s="24" t="s">
        <v>102</v>
      </c>
      <c r="AG7" s="24" t="s">
        <v>102</v>
      </c>
      <c r="AH7" s="24">
        <v>106.62</v>
      </c>
      <c r="AI7" s="24">
        <v>104.3</v>
      </c>
      <c r="AJ7" s="24" t="s">
        <v>102</v>
      </c>
      <c r="AK7" s="24" t="s">
        <v>102</v>
      </c>
      <c r="AL7" s="24" t="s">
        <v>102</v>
      </c>
      <c r="AM7" s="24" t="s">
        <v>102</v>
      </c>
      <c r="AN7" s="24">
        <v>0</v>
      </c>
      <c r="AO7" s="24" t="s">
        <v>102</v>
      </c>
      <c r="AP7" s="24" t="s">
        <v>102</v>
      </c>
      <c r="AQ7" s="24" t="s">
        <v>102</v>
      </c>
      <c r="AR7" s="24" t="s">
        <v>102</v>
      </c>
      <c r="AS7" s="24">
        <v>107.99</v>
      </c>
      <c r="AT7" s="24">
        <v>102.74</v>
      </c>
      <c r="AU7" s="24" t="s">
        <v>102</v>
      </c>
      <c r="AV7" s="24" t="s">
        <v>102</v>
      </c>
      <c r="AW7" s="24" t="s">
        <v>102</v>
      </c>
      <c r="AX7" s="24" t="s">
        <v>102</v>
      </c>
      <c r="AY7" s="24">
        <v>57.27</v>
      </c>
      <c r="AZ7" s="24" t="s">
        <v>102</v>
      </c>
      <c r="BA7" s="24" t="s">
        <v>102</v>
      </c>
      <c r="BB7" s="24" t="s">
        <v>102</v>
      </c>
      <c r="BC7" s="24" t="s">
        <v>102</v>
      </c>
      <c r="BD7" s="24">
        <v>58.25</v>
      </c>
      <c r="BE7" s="24">
        <v>47.19</v>
      </c>
      <c r="BF7" s="24" t="s">
        <v>102</v>
      </c>
      <c r="BG7" s="24" t="s">
        <v>102</v>
      </c>
      <c r="BH7" s="24" t="s">
        <v>102</v>
      </c>
      <c r="BI7" s="24" t="s">
        <v>102</v>
      </c>
      <c r="BJ7" s="24">
        <v>0</v>
      </c>
      <c r="BK7" s="24" t="s">
        <v>102</v>
      </c>
      <c r="BL7" s="24" t="s">
        <v>102</v>
      </c>
      <c r="BM7" s="24" t="s">
        <v>102</v>
      </c>
      <c r="BN7" s="24" t="s">
        <v>102</v>
      </c>
      <c r="BO7" s="24">
        <v>791.46</v>
      </c>
      <c r="BP7" s="24">
        <v>798.1</v>
      </c>
      <c r="BQ7" s="24" t="s">
        <v>102</v>
      </c>
      <c r="BR7" s="24" t="s">
        <v>102</v>
      </c>
      <c r="BS7" s="24" t="s">
        <v>102</v>
      </c>
      <c r="BT7" s="24" t="s">
        <v>102</v>
      </c>
      <c r="BU7" s="24">
        <v>41.8</v>
      </c>
      <c r="BV7" s="24" t="s">
        <v>102</v>
      </c>
      <c r="BW7" s="24" t="s">
        <v>102</v>
      </c>
      <c r="BX7" s="24" t="s">
        <v>102</v>
      </c>
      <c r="BY7" s="24" t="s">
        <v>102</v>
      </c>
      <c r="BZ7" s="24">
        <v>47.96</v>
      </c>
      <c r="CA7" s="24">
        <v>54.51</v>
      </c>
      <c r="CB7" s="24" t="s">
        <v>102</v>
      </c>
      <c r="CC7" s="24" t="s">
        <v>102</v>
      </c>
      <c r="CD7" s="24" t="s">
        <v>102</v>
      </c>
      <c r="CE7" s="24" t="s">
        <v>102</v>
      </c>
      <c r="CF7" s="24">
        <v>146.57</v>
      </c>
      <c r="CG7" s="24" t="s">
        <v>102</v>
      </c>
      <c r="CH7" s="24" t="s">
        <v>102</v>
      </c>
      <c r="CI7" s="24" t="s">
        <v>102</v>
      </c>
      <c r="CJ7" s="24" t="s">
        <v>102</v>
      </c>
      <c r="CK7" s="24">
        <v>325.85000000000002</v>
      </c>
      <c r="CL7" s="24">
        <v>286.33</v>
      </c>
      <c r="CM7" s="24" t="s">
        <v>102</v>
      </c>
      <c r="CN7" s="24" t="s">
        <v>102</v>
      </c>
      <c r="CO7" s="24" t="s">
        <v>102</v>
      </c>
      <c r="CP7" s="24" t="s">
        <v>102</v>
      </c>
      <c r="CQ7" s="24">
        <v>76.36</v>
      </c>
      <c r="CR7" s="24" t="s">
        <v>102</v>
      </c>
      <c r="CS7" s="24" t="s">
        <v>102</v>
      </c>
      <c r="CT7" s="24" t="s">
        <v>102</v>
      </c>
      <c r="CU7" s="24" t="s">
        <v>102</v>
      </c>
      <c r="CV7" s="24">
        <v>45.32</v>
      </c>
      <c r="CW7" s="24">
        <v>49.92</v>
      </c>
      <c r="CX7" s="24" t="s">
        <v>102</v>
      </c>
      <c r="CY7" s="24" t="s">
        <v>102</v>
      </c>
      <c r="CZ7" s="24" t="s">
        <v>102</v>
      </c>
      <c r="DA7" s="24" t="s">
        <v>102</v>
      </c>
      <c r="DB7" s="24">
        <v>75.400000000000006</v>
      </c>
      <c r="DC7" s="24" t="s">
        <v>102</v>
      </c>
      <c r="DD7" s="24" t="s">
        <v>102</v>
      </c>
      <c r="DE7" s="24" t="s">
        <v>102</v>
      </c>
      <c r="DF7" s="24" t="s">
        <v>102</v>
      </c>
      <c r="DG7" s="24">
        <v>83.54</v>
      </c>
      <c r="DH7" s="24">
        <v>87.8</v>
      </c>
      <c r="DI7" s="24" t="s">
        <v>102</v>
      </c>
      <c r="DJ7" s="24" t="s">
        <v>102</v>
      </c>
      <c r="DK7" s="24" t="s">
        <v>102</v>
      </c>
      <c r="DL7" s="24" t="s">
        <v>102</v>
      </c>
      <c r="DM7" s="24">
        <v>4.8499999999999996</v>
      </c>
      <c r="DN7" s="24" t="s">
        <v>102</v>
      </c>
      <c r="DO7" s="24" t="s">
        <v>102</v>
      </c>
      <c r="DP7" s="24" t="s">
        <v>102</v>
      </c>
      <c r="DQ7" s="24" t="s">
        <v>102</v>
      </c>
      <c r="DR7" s="24">
        <v>24.53</v>
      </c>
      <c r="DS7" s="24">
        <v>28.46</v>
      </c>
      <c r="DT7" s="24" t="s">
        <v>102</v>
      </c>
      <c r="DU7" s="24" t="s">
        <v>102</v>
      </c>
      <c r="DV7" s="24" t="s">
        <v>102</v>
      </c>
      <c r="DW7" s="24" t="s">
        <v>102</v>
      </c>
      <c r="DX7" s="24">
        <v>0</v>
      </c>
      <c r="DY7" s="24" t="s">
        <v>102</v>
      </c>
      <c r="DZ7" s="24" t="s">
        <v>102</v>
      </c>
      <c r="EA7" s="24" t="s">
        <v>102</v>
      </c>
      <c r="EB7" s="24" t="s">
        <v>102</v>
      </c>
      <c r="EC7" s="24">
        <v>0</v>
      </c>
      <c r="ED7" s="24">
        <v>0.03</v>
      </c>
      <c r="EE7" s="24" t="s">
        <v>102</v>
      </c>
      <c r="EF7" s="24" t="s">
        <v>102</v>
      </c>
      <c r="EG7" s="24" t="s">
        <v>102</v>
      </c>
      <c r="EH7" s="24" t="s">
        <v>102</v>
      </c>
      <c r="EI7" s="24">
        <v>0</v>
      </c>
      <c r="EJ7" s="24" t="s">
        <v>102</v>
      </c>
      <c r="EK7" s="24" t="s">
        <v>102</v>
      </c>
      <c r="EL7" s="24" t="s">
        <v>102</v>
      </c>
      <c r="EM7" s="24" t="s">
        <v>102</v>
      </c>
      <c r="EN7" s="24">
        <v>0.03</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2026-03-19T03:49:12Z</cp:lastPrinted>
  <dcterms:created xsi:type="dcterms:W3CDTF">2025-12-23T06:23:01Z</dcterms:created>
  <dcterms:modified xsi:type="dcterms:W3CDTF">2026-03-19T03:49:14Z</dcterms:modified>
  <cp:category/>
</cp:coreProperties>
</file>